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Jo 3.0\Documents\Documents\Lena\Admin &amp; Financ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8" i="1"/>
  <c r="B30" i="1" s="1"/>
  <c r="B32" i="1" s="1"/>
  <c r="B26" i="1"/>
  <c r="B22" i="1"/>
  <c r="B34" i="1" l="1"/>
</calcChain>
</file>

<file path=xl/sharedStrings.xml><?xml version="1.0" encoding="utf-8"?>
<sst xmlns="http://schemas.openxmlformats.org/spreadsheetml/2006/main" count="25" uniqueCount="21">
  <si>
    <t>This is the amount I need to save annually to reach my retirement goal</t>
  </si>
  <si>
    <t>Will I be able to achieve my goal?</t>
  </si>
  <si>
    <t>years</t>
  </si>
  <si>
    <t>years old</t>
  </si>
  <si>
    <t>%</t>
  </si>
  <si>
    <t>This is the inflation adjusted return</t>
  </si>
  <si>
    <t>This is how much I am saving annually</t>
  </si>
  <si>
    <t>This is the number of years I have to save for retirement</t>
  </si>
  <si>
    <t>Derived numbers</t>
  </si>
  <si>
    <t>This is the amount I need to have when I retire</t>
  </si>
  <si>
    <t>This is the amount I need to have in today's dollars if I retire</t>
  </si>
  <si>
    <t>Nine Essential Questions/Numbers</t>
  </si>
  <si>
    <t>a. What is your current age?</t>
  </si>
  <si>
    <t xml:space="preserve">b. How much will you need monthly during retirement? </t>
  </si>
  <si>
    <t xml:space="preserve">c. How long should your monthly income last? </t>
  </si>
  <si>
    <t xml:space="preserve">d. When do you intend to stop working? </t>
  </si>
  <si>
    <t xml:space="preserve">e. How much returns are you getting on your savings? </t>
  </si>
  <si>
    <t xml:space="preserve">f. What is the expected long term inflation rate? </t>
  </si>
  <si>
    <t xml:space="preserve">g. How much are you earning? </t>
  </si>
  <si>
    <t xml:space="preserve">h. What percentage of your income do you save? </t>
  </si>
  <si>
    <t>i. How much do you currently have set aside for your retirement?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</si>
</sst>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4" fontId="0" fillId="2" borderId="1" xfId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8" fontId="0" fillId="0" borderId="0" xfId="0" applyNumberFormat="1" applyProtection="1">
      <protection locked="0"/>
    </xf>
    <xf numFmtId="0" fontId="5" fillId="0" borderId="0" xfId="0" applyFont="1" applyProtection="1"/>
    <xf numFmtId="0" fontId="0" fillId="0" borderId="0" xfId="0" applyProtection="1"/>
    <xf numFmtId="0" fontId="4" fillId="0" borderId="0" xfId="0" applyFont="1" applyProtection="1"/>
    <xf numFmtId="10" fontId="4" fillId="0" borderId="0" xfId="2" applyNumberFormat="1" applyFont="1" applyProtection="1"/>
    <xf numFmtId="44" fontId="4" fillId="0" borderId="0" xfId="0" applyNumberFormat="1" applyFont="1" applyProtection="1"/>
    <xf numFmtId="8" fontId="3" fillId="0" borderId="0" xfId="0" applyNumberFormat="1" applyFont="1" applyProtection="1"/>
    <xf numFmtId="8" fontId="0" fillId="0" borderId="0" xfId="0" applyNumberFormat="1" applyProtection="1"/>
    <xf numFmtId="0" fontId="3" fillId="0" borderId="0" xfId="0" applyFont="1" applyProtection="1"/>
    <xf numFmtId="0" fontId="2" fillId="3" borderId="0" xfId="0" applyFont="1" applyFill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selection activeCell="B9" sqref="B9"/>
    </sheetView>
  </sheetViews>
  <sheetFormatPr defaultRowHeight="15" x14ac:dyDescent="0.25"/>
  <cols>
    <col min="1" max="1" width="65.140625" style="1" customWidth="1"/>
    <col min="2" max="2" width="22.42578125" style="1" customWidth="1"/>
    <col min="3" max="3" width="13.42578125" style="1" customWidth="1"/>
    <col min="4" max="16384" width="9.140625" style="1"/>
  </cols>
  <sheetData>
    <row r="1" spans="1:3" x14ac:dyDescent="0.25">
      <c r="A1" s="14" t="s">
        <v>11</v>
      </c>
      <c r="C1" s="8"/>
    </row>
    <row r="2" spans="1:3" x14ac:dyDescent="0.25">
      <c r="A2" s="8"/>
      <c r="C2" s="8"/>
    </row>
    <row r="3" spans="1:3" x14ac:dyDescent="0.25">
      <c r="A3" s="8" t="s">
        <v>12</v>
      </c>
      <c r="B3" s="2">
        <v>35</v>
      </c>
      <c r="C3" s="8" t="s">
        <v>3</v>
      </c>
    </row>
    <row r="4" spans="1:3" x14ac:dyDescent="0.25">
      <c r="A4" s="8"/>
      <c r="C4" s="8"/>
    </row>
    <row r="5" spans="1:3" x14ac:dyDescent="0.25">
      <c r="A5" s="8" t="s">
        <v>13</v>
      </c>
      <c r="B5" s="3">
        <v>700</v>
      </c>
      <c r="C5" s="8"/>
    </row>
    <row r="6" spans="1:3" x14ac:dyDescent="0.25">
      <c r="A6" s="8"/>
      <c r="C6" s="8"/>
    </row>
    <row r="7" spans="1:3" x14ac:dyDescent="0.25">
      <c r="A7" s="8" t="s">
        <v>14</v>
      </c>
      <c r="B7" s="2">
        <v>20</v>
      </c>
      <c r="C7" s="8" t="s">
        <v>2</v>
      </c>
    </row>
    <row r="8" spans="1:3" x14ac:dyDescent="0.25">
      <c r="A8" s="8"/>
      <c r="C8" s="8"/>
    </row>
    <row r="9" spans="1:3" x14ac:dyDescent="0.25">
      <c r="A9" s="8" t="s">
        <v>15</v>
      </c>
      <c r="B9" s="2">
        <v>58</v>
      </c>
      <c r="C9" s="8" t="s">
        <v>3</v>
      </c>
    </row>
    <row r="10" spans="1:3" x14ac:dyDescent="0.25">
      <c r="A10" s="8"/>
      <c r="C10" s="8"/>
    </row>
    <row r="11" spans="1:3" x14ac:dyDescent="0.25">
      <c r="A11" s="8" t="s">
        <v>16</v>
      </c>
      <c r="B11" s="4">
        <v>5</v>
      </c>
      <c r="C11" s="8" t="s">
        <v>4</v>
      </c>
    </row>
    <row r="12" spans="1:3" x14ac:dyDescent="0.25">
      <c r="A12" s="8"/>
      <c r="C12" s="8"/>
    </row>
    <row r="13" spans="1:3" x14ac:dyDescent="0.25">
      <c r="A13" s="8" t="s">
        <v>17</v>
      </c>
      <c r="B13" s="4">
        <v>2</v>
      </c>
      <c r="C13" s="8" t="s">
        <v>4</v>
      </c>
    </row>
    <row r="14" spans="1:3" x14ac:dyDescent="0.25">
      <c r="A14" s="8"/>
      <c r="C14" s="8"/>
    </row>
    <row r="15" spans="1:3" x14ac:dyDescent="0.25">
      <c r="A15" s="8" t="s">
        <v>18</v>
      </c>
      <c r="B15" s="3">
        <v>3000</v>
      </c>
      <c r="C15" s="8"/>
    </row>
    <row r="16" spans="1:3" x14ac:dyDescent="0.25">
      <c r="A16" s="8"/>
      <c r="C16" s="8"/>
    </row>
    <row r="17" spans="1:3" x14ac:dyDescent="0.25">
      <c r="A17" s="8" t="s">
        <v>19</v>
      </c>
      <c r="B17" s="2">
        <v>15</v>
      </c>
      <c r="C17" s="8" t="s">
        <v>4</v>
      </c>
    </row>
    <row r="18" spans="1:3" x14ac:dyDescent="0.25">
      <c r="A18" s="8"/>
      <c r="B18" s="5"/>
      <c r="C18" s="8"/>
    </row>
    <row r="19" spans="1:3" x14ac:dyDescent="0.25">
      <c r="A19" s="8" t="s">
        <v>20</v>
      </c>
      <c r="B19" s="3">
        <v>0</v>
      </c>
      <c r="C19" s="8"/>
    </row>
    <row r="20" spans="1:3" x14ac:dyDescent="0.25">
      <c r="A20" s="8"/>
      <c r="C20" s="8"/>
    </row>
    <row r="21" spans="1:3" x14ac:dyDescent="0.25">
      <c r="A21" s="7" t="s">
        <v>8</v>
      </c>
      <c r="B21" s="8"/>
      <c r="C21" s="8"/>
    </row>
    <row r="22" spans="1:3" x14ac:dyDescent="0.25">
      <c r="A22" s="9" t="s">
        <v>5</v>
      </c>
      <c r="B22" s="10">
        <f>((1+$B$11/100)/(1+$B$13/100))-1</f>
        <v>2.941176470588247E-2</v>
      </c>
      <c r="C22" s="8"/>
    </row>
    <row r="23" spans="1:3" x14ac:dyDescent="0.25">
      <c r="A23" s="9"/>
      <c r="B23" s="9"/>
      <c r="C23" s="8"/>
    </row>
    <row r="24" spans="1:3" x14ac:dyDescent="0.25">
      <c r="A24" s="9" t="s">
        <v>7</v>
      </c>
      <c r="B24" s="9">
        <f>$B$9-$B$3</f>
        <v>23</v>
      </c>
      <c r="C24" s="8" t="s">
        <v>2</v>
      </c>
    </row>
    <row r="25" spans="1:3" x14ac:dyDescent="0.25">
      <c r="A25" s="9"/>
      <c r="B25" s="9"/>
      <c r="C25" s="8"/>
    </row>
    <row r="26" spans="1:3" x14ac:dyDescent="0.25">
      <c r="A26" s="9" t="s">
        <v>6</v>
      </c>
      <c r="B26" s="11">
        <f>($B$17/100*B15)*12</f>
        <v>5400</v>
      </c>
      <c r="C26" s="8"/>
    </row>
    <row r="27" spans="1:3" x14ac:dyDescent="0.25">
      <c r="A27" s="8"/>
      <c r="B27" s="8"/>
      <c r="C27" s="8"/>
    </row>
    <row r="28" spans="1:3" x14ac:dyDescent="0.25">
      <c r="A28" s="12" t="s">
        <v>10</v>
      </c>
      <c r="B28" s="13">
        <f>PV($B$22,B7,-B5*12,0)</f>
        <v>125653.162723284</v>
      </c>
      <c r="C28" s="8"/>
    </row>
    <row r="29" spans="1:3" x14ac:dyDescent="0.25">
      <c r="A29" s="8"/>
      <c r="B29" s="8"/>
      <c r="C29" s="8"/>
    </row>
    <row r="30" spans="1:3" x14ac:dyDescent="0.25">
      <c r="A30" s="12" t="s">
        <v>9</v>
      </c>
      <c r="B30" s="13">
        <f>FV($B$13/100,B24,0,-$B$28)</f>
        <v>198142.37984166841</v>
      </c>
      <c r="C30" s="8"/>
    </row>
    <row r="31" spans="1:3" x14ac:dyDescent="0.25">
      <c r="A31" s="8"/>
      <c r="B31" s="8"/>
      <c r="C31" s="8"/>
    </row>
    <row r="32" spans="1:3" x14ac:dyDescent="0.25">
      <c r="A32" s="12" t="s">
        <v>0</v>
      </c>
      <c r="B32" s="13">
        <f>PMT($B$11/100,B24,$B$19,-$B$30)</f>
        <v>4782.5273370779996</v>
      </c>
      <c r="C32" s="8"/>
    </row>
    <row r="33" spans="1:3" x14ac:dyDescent="0.25">
      <c r="A33" s="8"/>
      <c r="B33" s="8"/>
      <c r="C33" s="8"/>
    </row>
    <row r="34" spans="1:3" x14ac:dyDescent="0.25">
      <c r="A34" s="14" t="s">
        <v>1</v>
      </c>
      <c r="B34" s="15" t="str">
        <f>IF($B$32&gt;$B$26, "NO", "YES")</f>
        <v>YES</v>
      </c>
      <c r="C34" s="8"/>
    </row>
    <row r="37" spans="1:3" x14ac:dyDescent="0.25">
      <c r="A37" s="6"/>
    </row>
    <row r="39" spans="1:3" x14ac:dyDescent="0.25">
      <c r="A39" s="6"/>
    </row>
  </sheetData>
  <sheetProtection algorithmName="SHA-512" hashValue="/oObMqWrOsR9EWh4Nj0SejUS4FelNPr9qsmhOJKmbbFzHxlGLhFoz1aZ7mj1Ww7yDfUwn8pIE2J+kybCc8cIaw==" saltValue="JobqRa/tXG69YYDkA2Ua4w==" spinCount="100000" sheet="1" objects="1" scenarios="1" selectLockedCell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JoJo 3.0</dc:creator>
  <cp:lastModifiedBy>JoJo 3.0</cp:lastModifiedBy>
  <dcterms:created xsi:type="dcterms:W3CDTF">2014-05-09T12:18:06Z</dcterms:created>
  <dcterms:modified xsi:type="dcterms:W3CDTF">2014-05-09T15:10:53Z</dcterms:modified>
</cp:coreProperties>
</file>